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<sst xmlns="http://schemas.openxmlformats.org/spreadsheetml/2006/main" count="44" uniqueCount="43">
  <si>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 xml:space="preserve">Total Value Received </t>
  </si>
  <si>
    <t>A</t>
  </si>
  <si>
    <t xml:space="preserve">Item </t>
  </si>
  <si>
    <t>B</t>
  </si>
  <si>
    <t xml:space="preserve"> (A x B)</t>
  </si>
  <si>
    <t>Cash Received per share</t>
  </si>
  <si>
    <t>C</t>
  </si>
  <si>
    <t>Fee Charged by broker, if any.</t>
  </si>
  <si>
    <t xml:space="preserve">Total Cash Received </t>
  </si>
  <si>
    <t>D</t>
  </si>
  <si>
    <t xml:space="preserve">(A x C) - D </t>
  </si>
  <si>
    <t>E</t>
  </si>
  <si>
    <t>F</t>
  </si>
  <si>
    <t>G</t>
  </si>
  <si>
    <t>H</t>
  </si>
  <si>
    <t>J</t>
  </si>
  <si>
    <t>K</t>
  </si>
  <si>
    <t xml:space="preserve">I </t>
  </si>
  <si>
    <t>Total Capital Gain</t>
  </si>
  <si>
    <t xml:space="preserve">Is Total Capital Gain &gt; Cash Received? </t>
  </si>
  <si>
    <t xml:space="preserve">L </t>
  </si>
  <si>
    <t>Math Check (L+J+K) =F</t>
  </si>
  <si>
    <t>L+J+K</t>
  </si>
  <si>
    <t>M</t>
  </si>
  <si>
    <t xml:space="preserve">Share Exchange ratio </t>
  </si>
  <si>
    <t>N</t>
  </si>
  <si>
    <t>Large "Return of Capital" Entry (E)</t>
  </si>
  <si>
    <t>Items highlighted in yellow are for user entry</t>
  </si>
  <si>
    <t>Club Accounting calculated LTCG</t>
  </si>
  <si>
    <t>Club Accounting calculated STCG</t>
  </si>
  <si>
    <t>O</t>
  </si>
  <si>
    <t>Cash-in-lieu received</t>
  </si>
  <si>
    <t xml:space="preserve">See broker statement </t>
  </si>
  <si>
    <t>Actual  "Return of Capital" Entry</t>
  </si>
  <si>
    <t>Actual "Long-tern Capital Gain" Entry</t>
  </si>
  <si>
    <t>Actual "Short-tern Capital Gain" Entry</t>
  </si>
  <si>
    <t>Share exchange ratio</t>
  </si>
  <si>
    <t>Per share Value of shares received</t>
  </si>
  <si>
    <t>Windstream - Iowa Telecom</t>
  </si>
  <si>
    <t>Iowa Telecom shares held</t>
  </si>
  <si>
    <t>Total Value received per Iowa Telecomshare</t>
  </si>
  <si>
    <t>WIN shares received</t>
  </si>
  <si>
    <t>Windstream share price at exchange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</si>
</sst>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O32" sqref="O32"/>
    </sheetView>
  </sheetViews>
  <sheetFormatPr defaultColWidth="9.140625" defaultRowHeight="12.75"/>
  <cols>
    <col min="1" max="1" width="7.140625" style="0" customWidth="1"/>
    <col min="4" max="4" width="6.8515625" style="0" customWidth="1"/>
    <col min="5" max="5" width="11.57421875" style="0" customWidth="1"/>
  </cols>
  <sheetData>
    <row r="1" spans="1:7" ht="18.75" customHeight="1">
      <c r="A1" s="18" t="s">
        <v>38</v>
      </c>
      <c r="B1" s="18"/>
      <c r="C1" s="18"/>
      <c r="D1" s="18"/>
      <c r="E1" s="18"/>
      <c r="F1" s="18"/>
      <c r="G1" s="18"/>
    </row>
    <row r="2" spans="1:7" ht="15.75" customHeight="1">
      <c r="A2" s="12"/>
      <c r="B2" s="13" t="s">
        <v>27</v>
      </c>
      <c r="C2" s="7"/>
      <c r="D2" s="7"/>
      <c r="E2" s="7"/>
      <c r="F2" s="7"/>
      <c r="G2" s="7"/>
    </row>
    <row r="3" ht="12" customHeight="1">
      <c r="A3" s="2" t="s">
        <v>2</v>
      </c>
    </row>
    <row r="4" spans="1:7" ht="12.75">
      <c r="A4" s="3" t="s">
        <v>1</v>
      </c>
      <c r="B4" t="s">
        <v>39</v>
      </c>
      <c r="G4" s="5">
        <v>100</v>
      </c>
    </row>
    <row r="5" spans="1:7" ht="12.75">
      <c r="A5" s="3"/>
      <c r="B5" t="s">
        <v>42</v>
      </c>
      <c r="G5" s="6">
        <v>10.61</v>
      </c>
    </row>
    <row r="6" spans="1:7" ht="12.75">
      <c r="A6" s="3"/>
      <c r="B6" t="s">
        <v>36</v>
      </c>
      <c r="G6" s="6">
        <v>0.804</v>
      </c>
    </row>
    <row r="7" spans="1:7" ht="12.75">
      <c r="A7" s="3"/>
      <c r="B7" t="s">
        <v>37</v>
      </c>
      <c r="G7" s="17">
        <f>G5*G6</f>
        <v>8.53044</v>
      </c>
    </row>
    <row r="8" spans="1:7" ht="12.75">
      <c r="A8" s="3" t="s">
        <v>3</v>
      </c>
      <c r="B8" t="s">
        <v>40</v>
      </c>
      <c r="G8" s="14">
        <f>G7+G9</f>
        <v>16.43044</v>
      </c>
    </row>
    <row r="9" spans="1:7" ht="12.75">
      <c r="A9" s="3" t="s">
        <v>6</v>
      </c>
      <c r="B9" t="s">
        <v>5</v>
      </c>
      <c r="G9" s="1">
        <v>7.9</v>
      </c>
    </row>
    <row r="10" spans="1:7" ht="12.75">
      <c r="A10" s="3" t="s">
        <v>9</v>
      </c>
      <c r="B10" t="s">
        <v>7</v>
      </c>
      <c r="G10" s="5">
        <v>0</v>
      </c>
    </row>
    <row r="11" ht="12.75">
      <c r="A11" s="3"/>
    </row>
    <row r="12" spans="1:7" ht="12.75">
      <c r="A12" s="3" t="s">
        <v>11</v>
      </c>
      <c r="B12" t="s">
        <v>0</v>
      </c>
      <c r="D12" t="s">
        <v>4</v>
      </c>
      <c r="G12" s="15">
        <f>G4*G8</f>
        <v>1643.044</v>
      </c>
    </row>
    <row r="13" spans="1:7" ht="12.75">
      <c r="A13" s="3" t="s">
        <v>12</v>
      </c>
      <c r="B13" t="s">
        <v>8</v>
      </c>
      <c r="D13" t="s">
        <v>10</v>
      </c>
      <c r="G13" s="14">
        <f>G4*G9-G10</f>
        <v>790</v>
      </c>
    </row>
    <row r="14" ht="12.75">
      <c r="A14" s="3"/>
    </row>
    <row r="15" spans="1:7" ht="12.75">
      <c r="A15" s="3"/>
      <c r="B15" s="4" t="s">
        <v>26</v>
      </c>
      <c r="C15" s="4"/>
      <c r="D15" s="4"/>
      <c r="G15" s="16">
        <f>G12-G10</f>
        <v>1643.044</v>
      </c>
    </row>
    <row r="16" ht="12.75">
      <c r="A16" s="3"/>
    </row>
    <row r="17" spans="1:7" ht="12.75">
      <c r="A17" s="3" t="s">
        <v>13</v>
      </c>
      <c r="B17" s="4" t="s">
        <v>28</v>
      </c>
      <c r="C17" s="4"/>
      <c r="D17" s="4"/>
      <c r="G17" s="5">
        <v>300</v>
      </c>
    </row>
    <row r="18" spans="1:7" ht="12.75">
      <c r="A18" s="3" t="s">
        <v>14</v>
      </c>
      <c r="B18" s="4" t="s">
        <v>29</v>
      </c>
      <c r="C18" s="4"/>
      <c r="D18" s="4"/>
      <c r="G18" s="5">
        <v>10</v>
      </c>
    </row>
    <row r="19" spans="1:7" ht="12.75">
      <c r="A19" s="3" t="s">
        <v>17</v>
      </c>
      <c r="B19" t="s">
        <v>18</v>
      </c>
      <c r="G19" s="6">
        <f>G17+G18</f>
        <v>310</v>
      </c>
    </row>
    <row r="20" spans="1:7" ht="12.75">
      <c r="A20" s="3"/>
      <c r="B20" t="s">
        <v>19</v>
      </c>
      <c r="G20" s="8" t="str">
        <f>IF(G19&gt;G13,"Yes","No")</f>
        <v>No</v>
      </c>
    </row>
    <row r="21" ht="12.75">
      <c r="A21" s="3"/>
    </row>
    <row r="22" spans="1:7" ht="15.75">
      <c r="A22" s="7" t="s">
        <v>15</v>
      </c>
      <c r="B22" s="9" t="s">
        <v>33</v>
      </c>
      <c r="C22" s="9"/>
      <c r="D22" s="9"/>
      <c r="E22" s="9"/>
      <c r="F22" s="10"/>
      <c r="G22" s="7">
        <f>IF(G$20="No",G$13-G$19,0)</f>
        <v>480</v>
      </c>
    </row>
    <row r="23" spans="1:7" ht="15.75">
      <c r="A23" s="7" t="s">
        <v>16</v>
      </c>
      <c r="B23" s="9" t="s">
        <v>34</v>
      </c>
      <c r="C23" s="9"/>
      <c r="D23" s="9"/>
      <c r="E23" s="9"/>
      <c r="F23" s="10"/>
      <c r="G23" s="11">
        <f>IF(G$20="No",G17,G17*G$13/G$19)</f>
        <v>300</v>
      </c>
    </row>
    <row r="24" spans="1:7" ht="15.75">
      <c r="A24" s="7" t="s">
        <v>20</v>
      </c>
      <c r="B24" s="9" t="s">
        <v>35</v>
      </c>
      <c r="C24" s="9"/>
      <c r="D24" s="9"/>
      <c r="E24" s="9"/>
      <c r="F24" s="10"/>
      <c r="G24" s="11">
        <f>IF(G$20="No",G18,G18*G$13/G$19)</f>
        <v>10</v>
      </c>
    </row>
    <row r="25" ht="12.75">
      <c r="A25" s="3"/>
    </row>
    <row r="26" spans="1:7" ht="12.75">
      <c r="A26" s="3"/>
      <c r="B26" t="s">
        <v>21</v>
      </c>
      <c r="G26" s="1" t="str">
        <f>IF(G22+G23+G24=G13,"Yes","No")</f>
        <v>Yes</v>
      </c>
    </row>
    <row r="27" spans="1:7" ht="12.75">
      <c r="A27" s="3"/>
      <c r="B27" t="s">
        <v>22</v>
      </c>
      <c r="G27" s="1">
        <f>G22+G23+G24</f>
        <v>790</v>
      </c>
    </row>
    <row r="28" spans="1:7" ht="12.75">
      <c r="A28" s="3"/>
      <c r="B28" t="s">
        <v>12</v>
      </c>
      <c r="G28" s="1">
        <f>G13</f>
        <v>790</v>
      </c>
    </row>
    <row r="29" ht="12.75">
      <c r="A29" s="3"/>
    </row>
    <row r="30" spans="1:7" ht="12.75">
      <c r="A30" s="3" t="s">
        <v>23</v>
      </c>
      <c r="B30" t="s">
        <v>24</v>
      </c>
      <c r="G30" s="1">
        <v>0.804</v>
      </c>
    </row>
    <row r="31" spans="1:7" ht="15.75">
      <c r="A31" s="7" t="s">
        <v>25</v>
      </c>
      <c r="B31" s="9" t="s">
        <v>41</v>
      </c>
      <c r="C31" s="9"/>
      <c r="D31" s="9"/>
      <c r="E31" s="9"/>
      <c r="F31" s="9"/>
      <c r="G31" s="7">
        <f>G4*G30</f>
        <v>80.4</v>
      </c>
    </row>
    <row r="32" ht="12.75">
      <c r="A32" s="3"/>
    </row>
    <row r="33" spans="1:6" ht="12.75">
      <c r="A33" s="3" t="s">
        <v>30</v>
      </c>
      <c r="B33" t="s">
        <v>31</v>
      </c>
      <c r="F33" t="s">
        <v>32</v>
      </c>
    </row>
    <row r="34" ht="12.75">
      <c r="A34" s="3"/>
    </row>
  </sheetData>
  <mergeCells count="1">
    <mergeCell ref="A1:G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 M</dc:creator>
  <cp:keywords/>
  <dc:description/>
  <cp:lastModifiedBy>Russell M</cp:lastModifiedBy>
  <dcterms:created xsi:type="dcterms:W3CDTF">2010-05-03T20:10:38Z</dcterms:created>
  <dcterms:modified xsi:type="dcterms:W3CDTF">2010-09-29T19:18:02Z</dcterms:modified>
  <cp:category/>
  <cp:version/>
  <cp:contentType/>
  <cp:contentStatus/>
</cp:coreProperties>
</file>